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EstructuraMDEO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F55" i="1"/>
  <c r="E55"/>
  <c r="D55"/>
  <c r="C55"/>
  <c r="F54"/>
  <c r="E54"/>
  <c r="D54"/>
  <c r="F52"/>
  <c r="E52"/>
  <c r="D52"/>
  <c r="C52"/>
  <c r="F51"/>
  <c r="E51"/>
  <c r="D51"/>
  <c r="C51"/>
  <c r="F50"/>
  <c r="E50"/>
  <c r="D50"/>
  <c r="C50"/>
  <c r="F49"/>
  <c r="E49"/>
  <c r="D49"/>
  <c r="C49"/>
  <c r="F48"/>
  <c r="E48"/>
  <c r="D48"/>
  <c r="C48"/>
  <c r="F47"/>
  <c r="D47"/>
  <c r="C47"/>
  <c r="F46"/>
  <c r="E46"/>
  <c r="D46"/>
  <c r="C46"/>
  <c r="F45"/>
  <c r="E45"/>
  <c r="D45"/>
  <c r="C45"/>
  <c r="F44"/>
  <c r="E44"/>
  <c r="D44"/>
  <c r="C44"/>
  <c r="F43"/>
  <c r="E43"/>
  <c r="D43"/>
  <c r="C43"/>
  <c r="F42"/>
  <c r="E42"/>
  <c r="D42"/>
  <c r="C42"/>
  <c r="F41"/>
  <c r="E41"/>
  <c r="D41"/>
  <c r="C41"/>
  <c r="F40"/>
  <c r="E40"/>
  <c r="D40"/>
  <c r="C40"/>
  <c r="F39"/>
  <c r="E39"/>
  <c r="D39"/>
  <c r="F38"/>
  <c r="E38"/>
  <c r="D38"/>
  <c r="F37"/>
  <c r="E37"/>
  <c r="D37"/>
  <c r="C37"/>
  <c r="F36"/>
  <c r="E36"/>
  <c r="D36"/>
  <c r="C36"/>
  <c r="F35"/>
  <c r="E35"/>
  <c r="D35"/>
  <c r="C35"/>
  <c r="E34"/>
  <c r="E33"/>
  <c r="G32"/>
  <c r="E31"/>
  <c r="E30"/>
  <c r="E29"/>
  <c r="E28"/>
  <c r="E27"/>
  <c r="G26"/>
  <c r="G25"/>
  <c r="G24"/>
  <c r="G23"/>
  <c r="D22"/>
  <c r="D21"/>
  <c r="D20"/>
  <c r="D19"/>
  <c r="D18"/>
  <c r="G17"/>
  <c r="E16"/>
  <c r="G15"/>
  <c r="G14"/>
  <c r="G13"/>
  <c r="G12"/>
  <c r="G11"/>
  <c r="G10"/>
  <c r="G9"/>
  <c r="G8"/>
  <c r="G7"/>
  <c r="G6"/>
  <c r="G16" l="1"/>
  <c r="G18"/>
  <c r="G19"/>
  <c r="G20"/>
  <c r="G21"/>
  <c r="G22"/>
  <c r="G27"/>
  <c r="G28"/>
  <c r="G29"/>
  <c r="G30"/>
  <c r="G31"/>
  <c r="G33"/>
  <c r="G34"/>
  <c r="G35"/>
  <c r="G36"/>
  <c r="G37"/>
  <c r="G40"/>
  <c r="G41"/>
  <c r="G42"/>
  <c r="G43"/>
  <c r="G44"/>
  <c r="G45"/>
  <c r="G46"/>
  <c r="G47"/>
  <c r="G48"/>
  <c r="G49"/>
  <c r="G50"/>
  <c r="G51"/>
  <c r="G52"/>
  <c r="G55"/>
</calcChain>
</file>

<file path=xl/sharedStrings.xml><?xml version="1.0" encoding="utf-8"?>
<sst xmlns="http://schemas.openxmlformats.org/spreadsheetml/2006/main" count="17" uniqueCount="13">
  <si>
    <t>Escrituras de los remates</t>
  </si>
  <si>
    <t>Total</t>
  </si>
  <si>
    <t>no hubo postor</t>
  </si>
  <si>
    <t>Granos</t>
  </si>
  <si>
    <t>Cuatropea</t>
  </si>
  <si>
    <t>Otros</t>
  </si>
  <si>
    <t>Cuatropea "del otro lado del Yi"</t>
  </si>
  <si>
    <t>s.d</t>
  </si>
  <si>
    <t>no hubo postura</t>
  </si>
  <si>
    <t>administrado</t>
  </si>
  <si>
    <t xml:space="preserve">Fuente: </t>
  </si>
  <si>
    <t>Valor de la recaudación de los diezmos de la Jurisdicción de Montevideo, en pesos de plata</t>
  </si>
  <si>
    <t>AGN Buenos Aires, Sala 9, 13-2-6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</si>
</sst>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sTeka/INESMORAES-Multi/ProyectosenCurso/TesisUCM/MacroMagnitudesRiodelaPlata/MacroMagnitudesMdeo/DiezmosMontevideo1760Onward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ntevideoDatosOrig"/>
      <sheetName val="MontevideoDatosOrig (2)"/>
      <sheetName val="MontevideoDatosOrig (3)"/>
      <sheetName val="EstructuraMDEO"/>
      <sheetName val="EstructuraMDEO sin OTRO"/>
      <sheetName val="Hoja3"/>
    </sheetNames>
    <sheetDataSet>
      <sheetData sheetId="0">
        <row r="34">
          <cell r="D34">
            <v>4000</v>
          </cell>
          <cell r="F34">
            <v>1290</v>
          </cell>
          <cell r="H34">
            <v>400</v>
          </cell>
          <cell r="I34">
            <v>526</v>
          </cell>
        </row>
        <row r="35">
          <cell r="D35">
            <v>4950</v>
          </cell>
          <cell r="F35">
            <v>1485</v>
          </cell>
          <cell r="H35">
            <v>468</v>
          </cell>
          <cell r="I35">
            <v>528</v>
          </cell>
        </row>
        <row r="36">
          <cell r="D36">
            <v>8580</v>
          </cell>
          <cell r="F36">
            <v>2178</v>
          </cell>
          <cell r="H36">
            <v>901</v>
          </cell>
          <cell r="I36">
            <v>530</v>
          </cell>
        </row>
        <row r="37">
          <cell r="F37">
            <v>2875</v>
          </cell>
          <cell r="H37">
            <v>1300</v>
          </cell>
          <cell r="I37">
            <v>390</v>
          </cell>
        </row>
        <row r="38">
          <cell r="F38">
            <v>2135</v>
          </cell>
          <cell r="H38">
            <v>1200</v>
          </cell>
          <cell r="I38">
            <v>579</v>
          </cell>
        </row>
        <row r="39">
          <cell r="D39">
            <v>7276</v>
          </cell>
          <cell r="F39">
            <v>2047</v>
          </cell>
          <cell r="H39">
            <v>819</v>
          </cell>
          <cell r="I39">
            <v>435</v>
          </cell>
        </row>
        <row r="40">
          <cell r="D40">
            <v>7150</v>
          </cell>
          <cell r="F40">
            <v>1600</v>
          </cell>
          <cell r="H40">
            <v>800</v>
          </cell>
          <cell r="I40">
            <v>530</v>
          </cell>
        </row>
        <row r="41">
          <cell r="D41">
            <v>12382</v>
          </cell>
          <cell r="F41">
            <v>2860</v>
          </cell>
          <cell r="H41">
            <v>1680</v>
          </cell>
          <cell r="I41">
            <v>620</v>
          </cell>
        </row>
        <row r="42">
          <cell r="D42">
            <v>10331</v>
          </cell>
          <cell r="F42">
            <v>1760</v>
          </cell>
          <cell r="H42">
            <v>1500</v>
          </cell>
          <cell r="I42">
            <v>755</v>
          </cell>
        </row>
        <row r="43">
          <cell r="D43">
            <v>11500</v>
          </cell>
          <cell r="F43">
            <v>2700</v>
          </cell>
          <cell r="H43">
            <v>2000</v>
          </cell>
          <cell r="I43">
            <v>475</v>
          </cell>
        </row>
        <row r="44">
          <cell r="D44">
            <v>10000</v>
          </cell>
          <cell r="F44">
            <v>2500</v>
          </cell>
          <cell r="H44">
            <v>2500</v>
          </cell>
          <cell r="I44">
            <v>616</v>
          </cell>
        </row>
        <row r="45">
          <cell r="D45">
            <v>11025</v>
          </cell>
          <cell r="F45">
            <v>1600</v>
          </cell>
          <cell r="H45">
            <v>1050</v>
          </cell>
          <cell r="I45">
            <v>635</v>
          </cell>
        </row>
        <row r="46">
          <cell r="D46">
            <v>8000</v>
          </cell>
          <cell r="F46">
            <v>2870</v>
          </cell>
          <cell r="H46">
            <v>2300</v>
          </cell>
        </row>
        <row r="47">
          <cell r="D47">
            <v>9500</v>
          </cell>
          <cell r="F47">
            <v>2000</v>
          </cell>
          <cell r="H47">
            <v>1450</v>
          </cell>
          <cell r="I47">
            <v>530</v>
          </cell>
        </row>
        <row r="48">
          <cell r="D48">
            <v>16000</v>
          </cell>
          <cell r="F48">
            <v>2300</v>
          </cell>
          <cell r="H48">
            <v>2870</v>
          </cell>
          <cell r="I48">
            <v>530</v>
          </cell>
        </row>
        <row r="49">
          <cell r="D49">
            <v>14000</v>
          </cell>
          <cell r="F49">
            <v>2500</v>
          </cell>
          <cell r="H49">
            <v>2500</v>
          </cell>
          <cell r="I49">
            <v>550</v>
          </cell>
        </row>
        <row r="50">
          <cell r="D50">
            <v>21000</v>
          </cell>
          <cell r="F50">
            <v>2992</v>
          </cell>
          <cell r="H50">
            <v>3080</v>
          </cell>
          <cell r="I50">
            <v>595</v>
          </cell>
        </row>
        <row r="51">
          <cell r="D51">
            <v>16200</v>
          </cell>
          <cell r="F51">
            <v>3300</v>
          </cell>
          <cell r="H51">
            <v>3000</v>
          </cell>
          <cell r="I51">
            <v>803</v>
          </cell>
        </row>
        <row r="53">
          <cell r="F53">
            <v>3300</v>
          </cell>
          <cell r="H53">
            <v>2500</v>
          </cell>
          <cell r="I53">
            <v>819</v>
          </cell>
        </row>
        <row r="54">
          <cell r="D54">
            <v>7600</v>
          </cell>
          <cell r="F54">
            <v>2310</v>
          </cell>
          <cell r="H54">
            <v>2090</v>
          </cell>
          <cell r="I54">
            <v>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G55"/>
  <sheetViews>
    <sheetView tabSelected="1" workbookViewId="0">
      <selection activeCell="C5" sqref="C5"/>
    </sheetView>
  </sheetViews>
  <sheetFormatPr baseColWidth="10" defaultRowHeight="15"/>
  <cols>
    <col min="3" max="3" width="16.5703125" customWidth="1"/>
    <col min="4" max="4" width="18" customWidth="1"/>
    <col min="5" max="5" width="14.42578125" customWidth="1"/>
    <col min="6" max="6" width="29.7109375" customWidth="1"/>
  </cols>
  <sheetData>
    <row r="1" spans="2:7">
      <c r="B1" t="s">
        <v>11</v>
      </c>
    </row>
    <row r="2" spans="2:7">
      <c r="B2" t="s">
        <v>10</v>
      </c>
      <c r="C2" t="s">
        <v>0</v>
      </c>
    </row>
    <row r="3" spans="2:7">
      <c r="B3" t="s">
        <v>12</v>
      </c>
    </row>
    <row r="5" spans="2:7">
      <c r="C5" s="1" t="s">
        <v>3</v>
      </c>
      <c r="D5" s="1" t="s">
        <v>4</v>
      </c>
      <c r="E5" s="1" t="s">
        <v>5</v>
      </c>
      <c r="F5" s="1" t="s">
        <v>6</v>
      </c>
      <c r="G5" s="1" t="s">
        <v>1</v>
      </c>
    </row>
    <row r="6" spans="2:7">
      <c r="B6">
        <v>1760</v>
      </c>
      <c r="C6" s="1">
        <v>860</v>
      </c>
      <c r="D6" s="1">
        <v>1605</v>
      </c>
      <c r="E6" s="1">
        <v>140</v>
      </c>
      <c r="F6" s="1"/>
      <c r="G6" s="1">
        <f>+C6+D6+E6</f>
        <v>2605</v>
      </c>
    </row>
    <row r="7" spans="2:7">
      <c r="B7">
        <v>1761</v>
      </c>
      <c r="C7" s="1">
        <v>860</v>
      </c>
      <c r="D7" s="1">
        <v>1000</v>
      </c>
      <c r="E7" s="1">
        <v>140</v>
      </c>
      <c r="F7" s="1"/>
      <c r="G7" s="1">
        <f>+C7+D7+E7</f>
        <v>2000</v>
      </c>
    </row>
    <row r="8" spans="2:7">
      <c r="B8">
        <v>1762</v>
      </c>
      <c r="C8" s="1">
        <v>860</v>
      </c>
      <c r="D8" s="1" t="s">
        <v>2</v>
      </c>
      <c r="E8" s="1" t="s">
        <v>2</v>
      </c>
      <c r="F8" s="1"/>
      <c r="G8" s="1">
        <f>+C8</f>
        <v>860</v>
      </c>
    </row>
    <row r="9" spans="2:7">
      <c r="B9">
        <v>1763</v>
      </c>
      <c r="C9" s="1">
        <v>500</v>
      </c>
      <c r="D9" s="1">
        <v>1010</v>
      </c>
      <c r="E9" s="1" t="s">
        <v>2</v>
      </c>
      <c r="F9" s="1"/>
      <c r="G9" s="1">
        <f>+C9+D9</f>
        <v>1510</v>
      </c>
    </row>
    <row r="10" spans="2:7">
      <c r="B10">
        <v>1764</v>
      </c>
      <c r="C10" s="1">
        <v>1200</v>
      </c>
      <c r="D10" s="1">
        <v>1011</v>
      </c>
      <c r="E10" s="1"/>
      <c r="F10" s="1"/>
      <c r="G10" s="1">
        <f t="shared" ref="G10:G34" si="0">+C10+D10+E10</f>
        <v>2211</v>
      </c>
    </row>
    <row r="11" spans="2:7">
      <c r="B11">
        <v>1765</v>
      </c>
      <c r="C11" s="1">
        <v>700</v>
      </c>
      <c r="D11" s="1">
        <v>600</v>
      </c>
      <c r="E11" s="1">
        <v>110</v>
      </c>
      <c r="F11" s="1"/>
      <c r="G11" s="1">
        <f t="shared" si="0"/>
        <v>1410</v>
      </c>
    </row>
    <row r="12" spans="2:7">
      <c r="B12">
        <v>1766</v>
      </c>
      <c r="C12" s="1">
        <v>710</v>
      </c>
      <c r="D12" s="1">
        <v>600</v>
      </c>
      <c r="E12" s="1"/>
      <c r="F12" s="1"/>
      <c r="G12" s="1">
        <f t="shared" si="0"/>
        <v>1310</v>
      </c>
    </row>
    <row r="13" spans="2:7">
      <c r="B13">
        <v>1767</v>
      </c>
      <c r="C13" s="1">
        <v>700</v>
      </c>
      <c r="D13" s="1">
        <v>600</v>
      </c>
      <c r="E13" s="1">
        <v>167</v>
      </c>
      <c r="F13" s="1"/>
      <c r="G13" s="1">
        <f t="shared" si="0"/>
        <v>1467</v>
      </c>
    </row>
    <row r="14" spans="2:7">
      <c r="B14">
        <v>1768</v>
      </c>
      <c r="C14" s="1">
        <v>1375</v>
      </c>
      <c r="D14" s="1">
        <v>600</v>
      </c>
      <c r="E14" s="1">
        <v>100</v>
      </c>
      <c r="F14" s="1"/>
      <c r="G14" s="1">
        <f t="shared" si="0"/>
        <v>2075</v>
      </c>
    </row>
    <row r="15" spans="2:7">
      <c r="B15">
        <v>1769</v>
      </c>
      <c r="C15" s="1">
        <v>1790</v>
      </c>
      <c r="D15" s="1">
        <v>650</v>
      </c>
      <c r="E15" s="1">
        <v>84</v>
      </c>
      <c r="F15" s="1"/>
      <c r="G15" s="1">
        <f t="shared" si="0"/>
        <v>2524</v>
      </c>
    </row>
    <row r="16" spans="2:7">
      <c r="B16">
        <v>1770</v>
      </c>
      <c r="C16" s="1">
        <v>1420</v>
      </c>
      <c r="D16" s="1">
        <v>650</v>
      </c>
      <c r="E16" s="1">
        <f>170+32</f>
        <v>202</v>
      </c>
      <c r="F16" s="1"/>
      <c r="G16" s="1">
        <f t="shared" si="0"/>
        <v>2272</v>
      </c>
    </row>
    <row r="17" spans="2:7">
      <c r="B17">
        <v>1771</v>
      </c>
      <c r="C17" s="1">
        <v>1905</v>
      </c>
      <c r="D17" s="1">
        <v>625</v>
      </c>
      <c r="E17" s="1">
        <v>185</v>
      </c>
      <c r="F17" s="1"/>
      <c r="G17" s="1">
        <f t="shared" si="0"/>
        <v>2715</v>
      </c>
    </row>
    <row r="18" spans="2:7">
      <c r="B18">
        <v>1772</v>
      </c>
      <c r="C18" s="1">
        <v>2539</v>
      </c>
      <c r="D18" s="1">
        <f>2859/5</f>
        <v>571.79999999999995</v>
      </c>
      <c r="E18" s="1">
        <v>184</v>
      </c>
      <c r="F18" s="1"/>
      <c r="G18" s="1">
        <f t="shared" si="0"/>
        <v>3294.8</v>
      </c>
    </row>
    <row r="19" spans="2:7">
      <c r="B19">
        <v>1773</v>
      </c>
      <c r="C19" s="1">
        <v>4262</v>
      </c>
      <c r="D19" s="1">
        <f>2859/5</f>
        <v>571.79999999999995</v>
      </c>
      <c r="E19" s="1">
        <v>210</v>
      </c>
      <c r="F19" s="1"/>
      <c r="G19" s="1">
        <f t="shared" si="0"/>
        <v>5043.8</v>
      </c>
    </row>
    <row r="20" spans="2:7">
      <c r="B20">
        <v>1774</v>
      </c>
      <c r="C20" s="1">
        <v>2710</v>
      </c>
      <c r="D20" s="1">
        <f>2859/5</f>
        <v>571.79999999999995</v>
      </c>
      <c r="E20" s="1">
        <v>125</v>
      </c>
      <c r="F20" s="1"/>
      <c r="G20" s="1">
        <f t="shared" si="0"/>
        <v>3406.8</v>
      </c>
    </row>
    <row r="21" spans="2:7">
      <c r="B21">
        <v>1775</v>
      </c>
      <c r="C21" s="1">
        <v>2450</v>
      </c>
      <c r="D21" s="1">
        <f>2859/5</f>
        <v>571.79999999999995</v>
      </c>
      <c r="E21" s="1">
        <v>170</v>
      </c>
      <c r="F21" s="1"/>
      <c r="G21" s="1">
        <f t="shared" si="0"/>
        <v>3191.8</v>
      </c>
    </row>
    <row r="22" spans="2:7">
      <c r="B22">
        <v>1776</v>
      </c>
      <c r="C22" s="1">
        <v>2001</v>
      </c>
      <c r="D22" s="1">
        <f>2859/5</f>
        <v>571.79999999999995</v>
      </c>
      <c r="E22" s="1">
        <v>305</v>
      </c>
      <c r="F22" s="1"/>
      <c r="G22" s="1">
        <f t="shared" si="0"/>
        <v>2877.8</v>
      </c>
    </row>
    <row r="23" spans="2:7">
      <c r="B23">
        <v>1777</v>
      </c>
      <c r="C23" s="1">
        <v>2515</v>
      </c>
      <c r="D23" s="1">
        <v>1325</v>
      </c>
      <c r="E23" s="1">
        <v>355</v>
      </c>
      <c r="F23" s="1"/>
      <c r="G23" s="1">
        <f t="shared" si="0"/>
        <v>4195</v>
      </c>
    </row>
    <row r="24" spans="2:7">
      <c r="B24">
        <v>1778</v>
      </c>
      <c r="C24" s="1">
        <v>5932</v>
      </c>
      <c r="D24" s="1">
        <v>1050</v>
      </c>
      <c r="E24" s="1">
        <v>250</v>
      </c>
      <c r="F24" s="1"/>
      <c r="G24" s="1">
        <f t="shared" si="0"/>
        <v>7232</v>
      </c>
    </row>
    <row r="25" spans="2:7">
      <c r="B25">
        <v>1779</v>
      </c>
      <c r="C25" s="1">
        <v>2500</v>
      </c>
      <c r="D25" s="1">
        <v>2843</v>
      </c>
      <c r="E25" s="1">
        <v>157</v>
      </c>
      <c r="F25" s="1"/>
      <c r="G25" s="1">
        <f t="shared" si="0"/>
        <v>5500</v>
      </c>
    </row>
    <row r="26" spans="2:7">
      <c r="B26">
        <v>1780</v>
      </c>
      <c r="C26" s="1">
        <v>3838</v>
      </c>
      <c r="D26" s="1">
        <v>1320</v>
      </c>
      <c r="E26" s="1">
        <v>233</v>
      </c>
      <c r="F26" s="1"/>
      <c r="G26" s="1">
        <f t="shared" si="0"/>
        <v>5391</v>
      </c>
    </row>
    <row r="27" spans="2:7">
      <c r="B27">
        <v>1781</v>
      </c>
      <c r="C27" s="1">
        <v>5605</v>
      </c>
      <c r="D27" s="1">
        <v>1480</v>
      </c>
      <c r="E27" s="1">
        <f>728+193</f>
        <v>921</v>
      </c>
      <c r="F27" s="1"/>
      <c r="G27" s="1">
        <f t="shared" si="0"/>
        <v>8006</v>
      </c>
    </row>
    <row r="28" spans="2:7">
      <c r="B28">
        <v>1782</v>
      </c>
      <c r="C28" s="1">
        <v>10692</v>
      </c>
      <c r="D28" s="1">
        <v>1557</v>
      </c>
      <c r="E28" s="1">
        <f>1051+184</f>
        <v>1235</v>
      </c>
      <c r="F28" s="1"/>
      <c r="G28" s="1">
        <f t="shared" si="0"/>
        <v>13484</v>
      </c>
    </row>
    <row r="29" spans="2:7">
      <c r="B29">
        <v>1783</v>
      </c>
      <c r="C29" s="1">
        <v>5314</v>
      </c>
      <c r="D29" s="1">
        <v>410</v>
      </c>
      <c r="E29" s="1">
        <f>97+953</f>
        <v>1050</v>
      </c>
      <c r="F29" s="1"/>
      <c r="G29" s="1">
        <f t="shared" si="0"/>
        <v>6774</v>
      </c>
    </row>
    <row r="30" spans="2:7">
      <c r="B30">
        <v>1784</v>
      </c>
      <c r="C30" s="1">
        <v>5877</v>
      </c>
      <c r="D30" s="1">
        <v>481</v>
      </c>
      <c r="E30" s="1">
        <f>250+40</f>
        <v>290</v>
      </c>
      <c r="F30" s="1"/>
      <c r="G30" s="1">
        <f t="shared" si="0"/>
        <v>6648</v>
      </c>
    </row>
    <row r="31" spans="2:7">
      <c r="B31">
        <v>1785</v>
      </c>
      <c r="C31" s="1">
        <v>6175</v>
      </c>
      <c r="D31" s="1">
        <v>1443</v>
      </c>
      <c r="E31" s="1">
        <f>670+104</f>
        <v>774</v>
      </c>
      <c r="F31" s="1"/>
      <c r="G31" s="1">
        <f t="shared" si="0"/>
        <v>8392</v>
      </c>
    </row>
    <row r="32" spans="2:7">
      <c r="B32">
        <v>1786</v>
      </c>
      <c r="C32" s="1">
        <v>9000</v>
      </c>
      <c r="D32" s="1">
        <v>1673</v>
      </c>
      <c r="E32" s="1">
        <v>675</v>
      </c>
      <c r="F32" s="1"/>
      <c r="G32" s="1">
        <f t="shared" si="0"/>
        <v>11348</v>
      </c>
    </row>
    <row r="33" spans="2:7">
      <c r="B33">
        <v>1787</v>
      </c>
      <c r="C33" s="1">
        <v>3000</v>
      </c>
      <c r="D33" s="1">
        <v>962</v>
      </c>
      <c r="E33" s="1">
        <f>411+75</f>
        <v>486</v>
      </c>
      <c r="F33" s="1"/>
      <c r="G33" s="1">
        <f t="shared" si="0"/>
        <v>4448</v>
      </c>
    </row>
    <row r="34" spans="2:7">
      <c r="B34">
        <v>1788</v>
      </c>
      <c r="C34" s="1">
        <v>7200</v>
      </c>
      <c r="D34" s="1">
        <v>1000</v>
      </c>
      <c r="E34" s="1">
        <f>550+160</f>
        <v>710</v>
      </c>
      <c r="F34" s="1"/>
      <c r="G34" s="1">
        <f t="shared" si="0"/>
        <v>8910</v>
      </c>
    </row>
    <row r="35" spans="2:7">
      <c r="B35">
        <v>1789</v>
      </c>
      <c r="C35" s="1">
        <f>+[1]MontevideoDatosOrig!D34</f>
        <v>4000</v>
      </c>
      <c r="D35" s="1">
        <f>+[1]MontevideoDatosOrig!F34</f>
        <v>1290</v>
      </c>
      <c r="E35" s="1">
        <f>+[1]MontevideoDatosOrig!I34</f>
        <v>526</v>
      </c>
      <c r="F35" s="1">
        <f>+[1]MontevideoDatosOrig!H34</f>
        <v>400</v>
      </c>
      <c r="G35" s="1">
        <f>SUM(C35:F35)</f>
        <v>6216</v>
      </c>
    </row>
    <row r="36" spans="2:7">
      <c r="B36">
        <v>1790</v>
      </c>
      <c r="C36" s="1">
        <f>+[1]MontevideoDatosOrig!D35</f>
        <v>4950</v>
      </c>
      <c r="D36" s="1">
        <f>+[1]MontevideoDatosOrig!F35</f>
        <v>1485</v>
      </c>
      <c r="E36" s="1">
        <f>+[1]MontevideoDatosOrig!I35</f>
        <v>528</v>
      </c>
      <c r="F36" s="1">
        <f>+[1]MontevideoDatosOrig!H35</f>
        <v>468</v>
      </c>
      <c r="G36" s="1">
        <f t="shared" ref="G36:G55" si="1">SUM(C36:F36)</f>
        <v>7431</v>
      </c>
    </row>
    <row r="37" spans="2:7">
      <c r="B37">
        <v>1791</v>
      </c>
      <c r="C37" s="1">
        <f>+[1]MontevideoDatosOrig!D36</f>
        <v>8580</v>
      </c>
      <c r="D37" s="1">
        <f>+[1]MontevideoDatosOrig!F36</f>
        <v>2178</v>
      </c>
      <c r="E37" s="1">
        <f>+[1]MontevideoDatosOrig!I36</f>
        <v>530</v>
      </c>
      <c r="F37" s="1">
        <f>+[1]MontevideoDatosOrig!H36</f>
        <v>901</v>
      </c>
      <c r="G37" s="1">
        <f t="shared" si="1"/>
        <v>12189</v>
      </c>
    </row>
    <row r="38" spans="2:7">
      <c r="B38">
        <v>1792</v>
      </c>
      <c r="C38" s="1" t="s">
        <v>9</v>
      </c>
      <c r="D38" s="1">
        <f>+[1]MontevideoDatosOrig!F37</f>
        <v>2875</v>
      </c>
      <c r="E38" s="1">
        <f>+[1]MontevideoDatosOrig!I37</f>
        <v>390</v>
      </c>
      <c r="F38" s="1">
        <f>+[1]MontevideoDatosOrig!H37</f>
        <v>1300</v>
      </c>
      <c r="G38" s="1"/>
    </row>
    <row r="39" spans="2:7">
      <c r="B39">
        <v>1793</v>
      </c>
      <c r="C39" s="1" t="s">
        <v>9</v>
      </c>
      <c r="D39" s="1">
        <f>+[1]MontevideoDatosOrig!F38</f>
        <v>2135</v>
      </c>
      <c r="E39" s="1">
        <f>+[1]MontevideoDatosOrig!I38</f>
        <v>579</v>
      </c>
      <c r="F39" s="1">
        <f>+[1]MontevideoDatosOrig!H38</f>
        <v>1200</v>
      </c>
      <c r="G39" s="1"/>
    </row>
    <row r="40" spans="2:7">
      <c r="B40">
        <v>1794</v>
      </c>
      <c r="C40" s="1">
        <f>+[1]MontevideoDatosOrig!D39</f>
        <v>7276</v>
      </c>
      <c r="D40" s="1">
        <f>+[1]MontevideoDatosOrig!F39</f>
        <v>2047</v>
      </c>
      <c r="E40" s="1">
        <f>+[1]MontevideoDatosOrig!I39</f>
        <v>435</v>
      </c>
      <c r="F40" s="1">
        <f>+[1]MontevideoDatosOrig!H39</f>
        <v>819</v>
      </c>
      <c r="G40" s="1">
        <f t="shared" si="1"/>
        <v>10577</v>
      </c>
    </row>
    <row r="41" spans="2:7">
      <c r="B41">
        <v>1795</v>
      </c>
      <c r="C41" s="1">
        <f>+[1]MontevideoDatosOrig!D40</f>
        <v>7150</v>
      </c>
      <c r="D41" s="1">
        <f>+[1]MontevideoDatosOrig!F40</f>
        <v>1600</v>
      </c>
      <c r="E41" s="1">
        <f>+[1]MontevideoDatosOrig!I40</f>
        <v>530</v>
      </c>
      <c r="F41" s="1">
        <f>+[1]MontevideoDatosOrig!H40</f>
        <v>800</v>
      </c>
      <c r="G41" s="1">
        <f t="shared" si="1"/>
        <v>10080</v>
      </c>
    </row>
    <row r="42" spans="2:7">
      <c r="B42">
        <v>1796</v>
      </c>
      <c r="C42" s="1">
        <f>+[1]MontevideoDatosOrig!D41</f>
        <v>12382</v>
      </c>
      <c r="D42" s="1">
        <f>+[1]MontevideoDatosOrig!F41</f>
        <v>2860</v>
      </c>
      <c r="E42" s="1">
        <f>+[1]MontevideoDatosOrig!I41</f>
        <v>620</v>
      </c>
      <c r="F42" s="1">
        <f>+[1]MontevideoDatosOrig!H41</f>
        <v>1680</v>
      </c>
      <c r="G42" s="1">
        <f t="shared" si="1"/>
        <v>17542</v>
      </c>
    </row>
    <row r="43" spans="2:7">
      <c r="B43">
        <v>1797</v>
      </c>
      <c r="C43" s="1">
        <f>+[1]MontevideoDatosOrig!D42</f>
        <v>10331</v>
      </c>
      <c r="D43" s="1">
        <f>+[1]MontevideoDatosOrig!F42</f>
        <v>1760</v>
      </c>
      <c r="E43" s="1">
        <f>+[1]MontevideoDatosOrig!I42</f>
        <v>755</v>
      </c>
      <c r="F43" s="1">
        <f>+[1]MontevideoDatosOrig!H42</f>
        <v>1500</v>
      </c>
      <c r="G43" s="1">
        <f t="shared" si="1"/>
        <v>14346</v>
      </c>
    </row>
    <row r="44" spans="2:7">
      <c r="B44">
        <v>1798</v>
      </c>
      <c r="C44" s="1">
        <f>+[1]MontevideoDatosOrig!D43</f>
        <v>11500</v>
      </c>
      <c r="D44" s="1">
        <f>+[1]MontevideoDatosOrig!F43</f>
        <v>2700</v>
      </c>
      <c r="E44" s="1">
        <f>+[1]MontevideoDatosOrig!I43</f>
        <v>475</v>
      </c>
      <c r="F44" s="1">
        <f>+[1]MontevideoDatosOrig!H43</f>
        <v>2000</v>
      </c>
      <c r="G44" s="1">
        <f t="shared" si="1"/>
        <v>16675</v>
      </c>
    </row>
    <row r="45" spans="2:7">
      <c r="B45">
        <v>1799</v>
      </c>
      <c r="C45" s="1">
        <f>+[1]MontevideoDatosOrig!D44</f>
        <v>10000</v>
      </c>
      <c r="D45" s="1">
        <f>+[1]MontevideoDatosOrig!F44</f>
        <v>2500</v>
      </c>
      <c r="E45" s="1">
        <f>+[1]MontevideoDatosOrig!I44</f>
        <v>616</v>
      </c>
      <c r="F45" s="1">
        <f>+[1]MontevideoDatosOrig!H44</f>
        <v>2500</v>
      </c>
      <c r="G45" s="1">
        <f t="shared" si="1"/>
        <v>15616</v>
      </c>
    </row>
    <row r="46" spans="2:7">
      <c r="B46">
        <v>1800</v>
      </c>
      <c r="C46" s="1">
        <f>+[1]MontevideoDatosOrig!D45</f>
        <v>11025</v>
      </c>
      <c r="D46" s="1">
        <f>+[1]MontevideoDatosOrig!F45</f>
        <v>1600</v>
      </c>
      <c r="E46" s="1">
        <f>+[1]MontevideoDatosOrig!I45</f>
        <v>635</v>
      </c>
      <c r="F46" s="1">
        <f>+[1]MontevideoDatosOrig!H45</f>
        <v>1050</v>
      </c>
      <c r="G46" s="1">
        <f t="shared" si="1"/>
        <v>14310</v>
      </c>
    </row>
    <row r="47" spans="2:7">
      <c r="B47">
        <v>1801</v>
      </c>
      <c r="C47" s="1">
        <f>+[1]MontevideoDatosOrig!D46</f>
        <v>8000</v>
      </c>
      <c r="D47" s="1">
        <f>+[1]MontevideoDatosOrig!F46</f>
        <v>2870</v>
      </c>
      <c r="E47" s="1" t="s">
        <v>7</v>
      </c>
      <c r="F47" s="1">
        <f>+[1]MontevideoDatosOrig!H46</f>
        <v>2300</v>
      </c>
      <c r="G47" s="1">
        <f t="shared" si="1"/>
        <v>13170</v>
      </c>
    </row>
    <row r="48" spans="2:7">
      <c r="B48">
        <v>1802</v>
      </c>
      <c r="C48" s="1">
        <f>+[1]MontevideoDatosOrig!D47</f>
        <v>9500</v>
      </c>
      <c r="D48" s="1">
        <f>+[1]MontevideoDatosOrig!F47</f>
        <v>2000</v>
      </c>
      <c r="E48" s="1">
        <f>+[1]MontevideoDatosOrig!I47</f>
        <v>530</v>
      </c>
      <c r="F48" s="1">
        <f>+[1]MontevideoDatosOrig!H47</f>
        <v>1450</v>
      </c>
      <c r="G48" s="1">
        <f t="shared" si="1"/>
        <v>13480</v>
      </c>
    </row>
    <row r="49" spans="2:7">
      <c r="B49">
        <v>1803</v>
      </c>
      <c r="C49" s="1">
        <f>+[1]MontevideoDatosOrig!D48</f>
        <v>16000</v>
      </c>
      <c r="D49" s="1">
        <f>+[1]MontevideoDatosOrig!F48</f>
        <v>2300</v>
      </c>
      <c r="E49" s="1">
        <f>+[1]MontevideoDatosOrig!I48</f>
        <v>530</v>
      </c>
      <c r="F49" s="1">
        <f>+[1]MontevideoDatosOrig!H48</f>
        <v>2870</v>
      </c>
      <c r="G49" s="1">
        <f t="shared" si="1"/>
        <v>21700</v>
      </c>
    </row>
    <row r="50" spans="2:7">
      <c r="B50">
        <v>1804</v>
      </c>
      <c r="C50" s="1">
        <f>+[1]MontevideoDatosOrig!D49</f>
        <v>14000</v>
      </c>
      <c r="D50" s="1">
        <f>+[1]MontevideoDatosOrig!F49</f>
        <v>2500</v>
      </c>
      <c r="E50" s="1">
        <f>+[1]MontevideoDatosOrig!I49</f>
        <v>550</v>
      </c>
      <c r="F50" s="1">
        <f>+[1]MontevideoDatosOrig!H49</f>
        <v>2500</v>
      </c>
      <c r="G50" s="1">
        <f t="shared" si="1"/>
        <v>19550</v>
      </c>
    </row>
    <row r="51" spans="2:7">
      <c r="B51">
        <v>1805</v>
      </c>
      <c r="C51" s="1">
        <f>+[1]MontevideoDatosOrig!D50</f>
        <v>21000</v>
      </c>
      <c r="D51" s="1">
        <f>+[1]MontevideoDatosOrig!F50</f>
        <v>2992</v>
      </c>
      <c r="E51" s="1">
        <f>+[1]MontevideoDatosOrig!I50</f>
        <v>595</v>
      </c>
      <c r="F51" s="1">
        <f>+[1]MontevideoDatosOrig!H50</f>
        <v>3080</v>
      </c>
      <c r="G51" s="1">
        <f t="shared" si="1"/>
        <v>27667</v>
      </c>
    </row>
    <row r="52" spans="2:7">
      <c r="B52">
        <v>1806</v>
      </c>
      <c r="C52" s="1">
        <f>+[1]MontevideoDatosOrig!D51</f>
        <v>16200</v>
      </c>
      <c r="D52" s="1">
        <f>+[1]MontevideoDatosOrig!F51</f>
        <v>3300</v>
      </c>
      <c r="E52" s="1">
        <f>+[1]MontevideoDatosOrig!I51</f>
        <v>803</v>
      </c>
      <c r="F52" s="1">
        <f>+[1]MontevideoDatosOrig!H51</f>
        <v>3000</v>
      </c>
      <c r="G52" s="1">
        <f t="shared" si="1"/>
        <v>23303</v>
      </c>
    </row>
    <row r="53" spans="2:7">
      <c r="B53">
        <v>1807</v>
      </c>
      <c r="C53" s="1" t="s">
        <v>7</v>
      </c>
      <c r="D53" s="1"/>
      <c r="E53" s="1"/>
      <c r="F53" s="1"/>
      <c r="G53" s="1"/>
    </row>
    <row r="54" spans="2:7">
      <c r="B54">
        <v>1808</v>
      </c>
      <c r="C54" s="1" t="s">
        <v>8</v>
      </c>
      <c r="D54" s="1">
        <f>+[1]MontevideoDatosOrig!F53</f>
        <v>3300</v>
      </c>
      <c r="E54" s="1">
        <f>+[1]MontevideoDatosOrig!I53</f>
        <v>819</v>
      </c>
      <c r="F54" s="1">
        <f>+[1]MontevideoDatosOrig!H53</f>
        <v>2500</v>
      </c>
      <c r="G54" s="1"/>
    </row>
    <row r="55" spans="2:7">
      <c r="B55">
        <v>1809</v>
      </c>
      <c r="C55" s="1">
        <f>+[1]MontevideoDatosOrig!D54</f>
        <v>7600</v>
      </c>
      <c r="D55" s="1">
        <f>+[1]MontevideoDatosOrig!F54</f>
        <v>2310</v>
      </c>
      <c r="E55" s="1">
        <f>+[1]MontevideoDatosOrig!I54</f>
        <v>910</v>
      </c>
      <c r="F55" s="1">
        <f>+[1]MontevideoDatosOrig!H54</f>
        <v>2090</v>
      </c>
      <c r="G55" s="1">
        <f t="shared" si="1"/>
        <v>12910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EstructuraMDEO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2011-05-15T01:31:52Z</dcterms:created>
  <dcterms:modified xsi:type="dcterms:W3CDTF">2011-05-15T02:01:11Z</dcterms:modified>
</cp:coreProperties>
</file>